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8_H2_PT\ufk_181231_roczne\"/>
    </mc:Choice>
  </mc:AlternateContent>
  <bookViews>
    <workbookView xWindow="0" yWindow="0" windowWidth="28800" windowHeight="12435" tabRatio="740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C11" i="7" s="1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C24" i="7"/>
  <c r="D25" i="7"/>
  <c r="C26" i="7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D11" i="7" l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<sst xmlns="http://schemas.openxmlformats.org/spreadsheetml/2006/main" count="170" uniqueCount="125">
  <si>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</si>
  <si>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2018-12-31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</si>
  <si>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</si>
  <si>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</si>
  <si>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</si>
  <si>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</si>
  <si>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</si>
  <si>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</si>
  <si>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</si>
  <si>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</si>
  <si>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</si>
  <si>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</si>
  <si>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</si>
  <si>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</si>
  <si>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</si>
  <si>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</si>
  <si>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</si>
  <si>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</si>
  <si>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</si>
  <si>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</si>
  <si>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</si>
  <si>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</si>
  <si>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</si>
  <si>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</si>
  <si>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</si>
  <si>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</si>
  <si>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</si>
  <si>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</si>
  <si>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</si>
  <si>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</si>
  <si>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</si>
  <si>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</si>
  <si>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</si>
  <si>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</si>
  <si>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</si>
  <si>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</si>
  <si>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</si>
  <si>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</si>
  <si>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</si>
  <si>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</si>
  <si>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</si>
  <si>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</si>
  <si>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</si>
  <si>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</si>
  <si>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</si>
  <si>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</si>
  <si>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</si>
  <si>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</si>
  <si>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</si>
  <si>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</si>
  <si>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</si>
  <si>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</si>
  <si>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</si>
  <si>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</si>
  <si>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</si>
  <si>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</si>
  <si>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</si>
  <si>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</si>
  <si>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</si>
  <si>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</si>
  <si>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</si>
  <si>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</si>
  <si>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</si>
  <si>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</si>
  <si>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</si>
  <si>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</si>
  <si>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</si>
  <si>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</si>
  <si>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</si>
  <si>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</si>
  <si>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</si>
  <si>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</si>
  <si>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</si>
  <si>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</si>
  <si>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</si>
  <si>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</si>
  <si>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</si>
  <si>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</si>
  <si>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</si>
  <si>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</si>
  <si>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</si>
  <si>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</si>
  <si>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</si>
  <si>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</si>
  <si>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</si>
  <si>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</si>
  <si>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</si>
  <si>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</si>
  <si>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</si>
  <si>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</si>
  <si>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</si>
  <si>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</si>
  <si>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</si>
  <si>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</si>
  <si>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</si>
  <si>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</si>
  <si>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</si>
  <si>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</si>
  <si>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</si>
  <si>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</si>
  <si>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</si>
  <si>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</si>
  <si>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</si>
  <si>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</si>
  <si>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</si>
  <si>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</si>
  <si>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</si>
  <si>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</si>
  <si>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</si>
  <si>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</si>
  <si>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</si>
  <si>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</si>
  <si>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</si>
  <si>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</si>
  <si>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</si>
  <si>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</si>
  <si>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</si>
  <si>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</si>
  <si>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</si>
  <si>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</si>
  <si>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</si>
  <si>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</si>
  <si>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</si>
  <si>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</si>
  <si>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QUERCUS EUROPA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</si>
</sst>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abSelected="1" topLeftCell="A4" workbookViewId="0">
      <selection activeCell="A5" sqref="A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124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4</v>
      </c>
      <c r="B8" s="7"/>
      <c r="C8" s="15" t="s">
        <v>5</v>
      </c>
      <c r="D8" s="15" t="s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7</v>
      </c>
      <c r="B9" s="17" t="s">
        <v>8</v>
      </c>
      <c r="C9" s="18">
        <v>1115613.8600000001</v>
      </c>
      <c r="D9" s="18">
        <v>416523.33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9</v>
      </c>
      <c r="B10" s="21" t="s">
        <v>10</v>
      </c>
      <c r="C10" s="22">
        <v>1115457.52</v>
      </c>
      <c r="D10" s="22">
        <v>416224.75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11</v>
      </c>
      <c r="B11" s="21" t="s">
        <v>12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13</v>
      </c>
      <c r="B12" s="21" t="s">
        <v>14</v>
      </c>
      <c r="C12" s="22">
        <f>SUM(C13:C14)</f>
        <v>156.34</v>
      </c>
      <c r="D12" s="22">
        <f>SUM(D13:D14)</f>
        <v>298.58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15</v>
      </c>
      <c r="B13" s="21" t="s">
        <v>16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17</v>
      </c>
      <c r="B14" s="21" t="s">
        <v>18</v>
      </c>
      <c r="C14" s="22">
        <v>156.34</v>
      </c>
      <c r="D14" s="22">
        <v>298.58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19</v>
      </c>
      <c r="B15" s="17" t="s">
        <v>20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9</v>
      </c>
      <c r="B16" s="21" t="s">
        <v>16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11</v>
      </c>
      <c r="B17" s="21" t="s">
        <v>21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13</v>
      </c>
      <c r="B18" s="21" t="s">
        <v>18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22</v>
      </c>
      <c r="B19" s="17" t="s">
        <v>23</v>
      </c>
      <c r="C19" s="18">
        <v>1115613.8600000001</v>
      </c>
      <c r="D19" s="18">
        <v>416523.33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EUROPA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24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4</v>
      </c>
      <c r="B9" s="7"/>
      <c r="C9" s="27" t="s">
        <v>25</v>
      </c>
      <c r="D9" s="27" t="s">
        <v>26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27</v>
      </c>
      <c r="B10" s="28" t="s">
        <v>28</v>
      </c>
      <c r="C10" s="18">
        <v>1377523.73</v>
      </c>
      <c r="D10" s="18">
        <v>1115613.8600000001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29</v>
      </c>
      <c r="B11" s="28" t="s">
        <v>30</v>
      </c>
      <c r="C11" s="18">
        <v>-540380.82999999996</v>
      </c>
      <c r="D11" s="18">
        <v>-415055.24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7</v>
      </c>
      <c r="B12" s="17" t="s">
        <v>31</v>
      </c>
      <c r="C12" s="18">
        <v>401635.52</v>
      </c>
      <c r="D12" s="18">
        <v>86933.7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9</v>
      </c>
      <c r="B13" s="21" t="s">
        <v>32</v>
      </c>
      <c r="C13" s="22">
        <v>79903.75</v>
      </c>
      <c r="D13" s="22">
        <v>42239.86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11</v>
      </c>
      <c r="B14" s="21" t="s">
        <v>33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13</v>
      </c>
      <c r="B15" s="21" t="s">
        <v>34</v>
      </c>
      <c r="C15" s="22">
        <v>321731.77</v>
      </c>
      <c r="D15" s="22">
        <v>44693.84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19</v>
      </c>
      <c r="B16" s="17" t="s">
        <v>35</v>
      </c>
      <c r="C16" s="18">
        <v>942016.35</v>
      </c>
      <c r="D16" s="18">
        <v>501988.94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9</v>
      </c>
      <c r="B17" s="21" t="s">
        <v>36</v>
      </c>
      <c r="C17" s="22">
        <v>377436.9</v>
      </c>
      <c r="D17" s="22">
        <v>409736.92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11</v>
      </c>
      <c r="B18" s="21" t="s">
        <v>37</v>
      </c>
      <c r="C18" s="22">
        <v>0</v>
      </c>
      <c r="D18" s="22"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13</v>
      </c>
      <c r="B19" s="21" t="s">
        <v>38</v>
      </c>
      <c r="C19" s="22">
        <v>119.31</v>
      </c>
      <c r="D19" s="22">
        <v>64.78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39</v>
      </c>
      <c r="B20" s="21" t="s">
        <v>40</v>
      </c>
      <c r="C20" s="22">
        <v>0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41</v>
      </c>
      <c r="B21" s="21" t="s">
        <v>42</v>
      </c>
      <c r="C21" s="22">
        <v>34558.339999999997</v>
      </c>
      <c r="D21" s="22">
        <v>19019.39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43</v>
      </c>
      <c r="B22" s="21" t="s">
        <v>44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45</v>
      </c>
      <c r="B23" s="21" t="s">
        <v>46</v>
      </c>
      <c r="C23" s="22">
        <v>529901.80000000005</v>
      </c>
      <c r="D23" s="22">
        <v>73167.850000000006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47</v>
      </c>
      <c r="B24" s="30" t="s">
        <v>48</v>
      </c>
      <c r="C24" s="18">
        <v>278470.96000000002</v>
      </c>
      <c r="D24" s="31">
        <v>-284035.28999999998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49</v>
      </c>
      <c r="B25" s="17" t="s">
        <v>50</v>
      </c>
      <c r="C25" s="18">
        <v>1115613.8600000001</v>
      </c>
      <c r="D25" s="18">
        <v>416523.33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EUROPA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51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52</v>
      </c>
      <c r="B9" s="7"/>
      <c r="C9" s="15" t="s">
        <v>25</v>
      </c>
      <c r="D9" s="15" t="s">
        <v>26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7</v>
      </c>
      <c r="B10" s="5" t="s">
        <v>53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9</v>
      </c>
      <c r="B11" s="21" t="s">
        <v>54</v>
      </c>
      <c r="C11" s="36">
        <v>15025.98439</v>
      </c>
      <c r="D11" s="36">
        <v>10059.13536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11</v>
      </c>
      <c r="B12" s="21" t="s">
        <v>55</v>
      </c>
      <c r="C12" s="36">
        <v>10059.13536</v>
      </c>
      <c r="D12" s="36">
        <v>5826.2143100000003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19</v>
      </c>
      <c r="B13" s="5" t="s">
        <v>56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9</v>
      </c>
      <c r="B14" s="21" t="s">
        <v>54</v>
      </c>
      <c r="C14" s="38">
        <v>91.63</v>
      </c>
      <c r="D14" s="38">
        <v>110.89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11</v>
      </c>
      <c r="B15" s="21" t="s">
        <v>57</v>
      </c>
      <c r="C15" s="38">
        <v>82.57</v>
      </c>
      <c r="D15" s="38">
        <v>71.39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13</v>
      </c>
      <c r="B16" s="21" t="s">
        <v>58</v>
      </c>
      <c r="C16" s="38">
        <v>118.25</v>
      </c>
      <c r="D16" s="38">
        <v>113.4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39</v>
      </c>
      <c r="B17" s="21" t="s">
        <v>55</v>
      </c>
      <c r="C17" s="38">
        <v>110.89</v>
      </c>
      <c r="D17" s="38">
        <v>71.44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opLeftCell="A4" workbookViewId="0">
      <selection activeCell="B51" sqref="B51 B51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'[1]aktywa netto'!A1</f>
        <v>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QUERCUS EUROPA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59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60</v>
      </c>
      <c r="D9" s="15" t="s">
        <v>61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7</v>
      </c>
      <c r="B11" s="17" t="s">
        <v>62</v>
      </c>
      <c r="C11" s="41">
        <f>C12+C16+C17+C20+C23+C24+C29+C35+C36+C41+C42+C43</f>
        <v>416224.75</v>
      </c>
      <c r="D11" s="42">
        <f>D12+D16+D17+D20+D23+D24+D29+D35+D36+D41+D42+D43</f>
        <v>0.99928316140178741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16" t="s">
        <v>9</v>
      </c>
      <c r="B12" s="17" t="s">
        <v>63</v>
      </c>
      <c r="C12" s="43">
        <f>SUM(C13:C15)</f>
        <v>0</v>
      </c>
      <c r="D12" s="42">
        <f>SUM(D13:D15)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64</v>
      </c>
      <c r="B13" s="21" t="s">
        <v>65</v>
      </c>
      <c r="C13" s="44">
        <v>0</v>
      </c>
      <c r="D13" s="45">
        <f>IFERROR(C13/$C$47,0)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66</v>
      </c>
      <c r="B14" s="21" t="s">
        <v>67</v>
      </c>
      <c r="C14" s="44">
        <v>0</v>
      </c>
      <c r="D14" s="45">
        <f>IFERROR(C14/$C$47,0)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68</v>
      </c>
      <c r="B15" s="21" t="s">
        <v>69</v>
      </c>
      <c r="C15" s="44">
        <v>0</v>
      </c>
      <c r="D15" s="45">
        <f>IFERROR(C15/$C$47,0)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38.25" customHeight="1">
      <c r="A16" s="16" t="s">
        <v>11</v>
      </c>
      <c r="B16" s="17" t="s">
        <v>70</v>
      </c>
      <c r="C16" s="24">
        <v>0</v>
      </c>
      <c r="D16" s="46">
        <f>IFERROR(C16/$C$47,0)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16" t="s">
        <v>13</v>
      </c>
      <c r="B17" s="17" t="s">
        <v>71</v>
      </c>
      <c r="C17" s="24">
        <f>SUM(C18:C19)</f>
        <v>0</v>
      </c>
      <c r="D17" s="46">
        <f>SUM(D18:D19)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15</v>
      </c>
      <c r="B18" s="21" t="s">
        <v>72</v>
      </c>
      <c r="C18" s="23">
        <v>0</v>
      </c>
      <c r="D18" s="45">
        <f>IFERROR(C18/$C$47,0)</f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17</v>
      </c>
      <c r="B19" s="21" t="s">
        <v>73</v>
      </c>
      <c r="C19" s="23">
        <v>0</v>
      </c>
      <c r="D19" s="45">
        <f>IFERROR(C19/$C$47,0)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6" t="s">
        <v>39</v>
      </c>
      <c r="B20" s="17" t="s">
        <v>74</v>
      </c>
      <c r="C20" s="24">
        <f>SUM(C21:C22)</f>
        <v>0</v>
      </c>
      <c r="D20" s="46">
        <f>SUM(D21:D22)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72</v>
      </c>
      <c r="C21" s="23">
        <v>0</v>
      </c>
      <c r="D21" s="45">
        <f>IFERROR(C21/$C$47,0)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76</v>
      </c>
      <c r="B22" s="21" t="s">
        <v>77</v>
      </c>
      <c r="C22" s="23">
        <v>0</v>
      </c>
      <c r="D22" s="45">
        <f>IFERROR(C22/$C$47,0)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6" t="s">
        <v>41</v>
      </c>
      <c r="B23" s="17" t="s">
        <v>78</v>
      </c>
      <c r="C23" s="18">
        <v>0</v>
      </c>
      <c r="D23" s="46">
        <f>IFERROR(C23/$C$47,0)</f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customFormat="1" ht="25.5" customHeight="1">
      <c r="A24" s="16" t="s">
        <v>43</v>
      </c>
      <c r="B24" s="17" t="s">
        <v>79</v>
      </c>
      <c r="C24" s="18">
        <f>SUM(C25:C26)</f>
        <v>416224.75</v>
      </c>
      <c r="D24" s="46">
        <f>SUM(D25:D28)</f>
        <v>0.99928316140178741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20" t="s">
        <v>80</v>
      </c>
      <c r="B25" s="21" t="s">
        <v>81</v>
      </c>
      <c r="C25" s="22">
        <v>416224.75</v>
      </c>
      <c r="D25" s="45">
        <f>IFERROR(C25/$C$47,0)</f>
        <v>0.99928316140178741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0" t="s">
        <v>82</v>
      </c>
      <c r="B26" s="21" t="s">
        <v>83</v>
      </c>
      <c r="C26" s="23">
        <f>SUM(C27:C28)</f>
        <v>0</v>
      </c>
      <c r="D26" s="45">
        <f>IFERROR(C26/$C$47,0)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customFormat="1" ht="25.5" customHeight="1">
      <c r="A27" s="20" t="s">
        <v>84</v>
      </c>
      <c r="B27" s="21" t="s">
        <v>85</v>
      </c>
      <c r="C27" s="23">
        <v>0</v>
      </c>
      <c r="D27" s="45">
        <f>IFERROR(C27/$C$47,0)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0" t="s">
        <v>86</v>
      </c>
      <c r="B28" s="21" t="s">
        <v>87</v>
      </c>
      <c r="C28" s="23">
        <v>0</v>
      </c>
      <c r="D28" s="45">
        <f>IFERROR(C28/$C$47,0)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6" t="s">
        <v>45</v>
      </c>
      <c r="B29" s="17" t="s">
        <v>88</v>
      </c>
      <c r="C29" s="24">
        <f>SUM(C30:C34)</f>
        <v>0</v>
      </c>
      <c r="D29" s="46">
        <f>SUM(D30:D34)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89</v>
      </c>
      <c r="B30" s="21" t="s">
        <v>90</v>
      </c>
      <c r="C30" s="23">
        <v>0</v>
      </c>
      <c r="D30" s="45">
        <f t="shared" ref="D30:D35" si="0">IFERROR(C30/$C$47,0)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0" t="s">
        <v>91</v>
      </c>
      <c r="B31" s="21" t="s">
        <v>92</v>
      </c>
      <c r="C31" s="23">
        <v>0</v>
      </c>
      <c r="D31" s="45">
        <f t="shared" si="0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0" t="s">
        <v>93</v>
      </c>
      <c r="B32" s="21" t="s">
        <v>94</v>
      </c>
      <c r="C32" s="23">
        <v>0</v>
      </c>
      <c r="D32" s="45">
        <f t="shared" si="0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0" t="s">
        <v>95</v>
      </c>
      <c r="B33" s="21" t="s">
        <v>96</v>
      </c>
      <c r="C33" s="23">
        <v>0</v>
      </c>
      <c r="D33" s="45">
        <f t="shared" si="0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0" t="s">
        <v>97</v>
      </c>
      <c r="B34" s="21" t="s">
        <v>98</v>
      </c>
      <c r="C34" s="23">
        <v>0</v>
      </c>
      <c r="D34" s="45">
        <f t="shared" si="0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customFormat="1" ht="25.5" customHeight="1">
      <c r="A35" s="16" t="s">
        <v>99</v>
      </c>
      <c r="B35" s="17" t="s">
        <v>100</v>
      </c>
      <c r="C35" s="24">
        <v>0</v>
      </c>
      <c r="D35" s="46">
        <f t="shared" si="0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6" t="s">
        <v>101</v>
      </c>
      <c r="B36" s="17" t="s">
        <v>102</v>
      </c>
      <c r="C36" s="24">
        <f>SUM(C37:C40)</f>
        <v>0</v>
      </c>
      <c r="D36" s="46">
        <f>SUM(D37:D40)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0" t="s">
        <v>103</v>
      </c>
      <c r="B37" s="21" t="s">
        <v>104</v>
      </c>
      <c r="C37" s="23">
        <v>0</v>
      </c>
      <c r="D37" s="45">
        <f t="shared" ref="D37:D46" si="1">IFERROR(C37/$C$47,0)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0" t="s">
        <v>105</v>
      </c>
      <c r="B38" s="21" t="s">
        <v>106</v>
      </c>
      <c r="C38" s="23">
        <v>0</v>
      </c>
      <c r="D38" s="45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customFormat="1" ht="25.5" customHeight="1">
      <c r="A39" s="20" t="s">
        <v>107</v>
      </c>
      <c r="B39" s="21" t="s">
        <v>108</v>
      </c>
      <c r="C39" s="23">
        <v>0</v>
      </c>
      <c r="D39" s="45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0" t="s">
        <v>109</v>
      </c>
      <c r="B40" s="21" t="s">
        <v>110</v>
      </c>
      <c r="C40" s="23">
        <v>0</v>
      </c>
      <c r="D40" s="45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6" t="s">
        <v>111</v>
      </c>
      <c r="B41" s="17" t="s">
        <v>112</v>
      </c>
      <c r="C41" s="24">
        <v>0</v>
      </c>
      <c r="D41" s="46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6" t="s">
        <v>113</v>
      </c>
      <c r="B42" s="17" t="s">
        <v>114</v>
      </c>
      <c r="C42" s="24">
        <v>0</v>
      </c>
      <c r="D42" s="46">
        <f t="shared" si="1"/>
        <v>0</v>
      </c>
      <c r="E42" s="25"/>
      <c r="F42" s="47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6" t="s">
        <v>115</v>
      </c>
      <c r="B43" s="17" t="s">
        <v>116</v>
      </c>
      <c r="C43" s="24">
        <v>0</v>
      </c>
      <c r="D43" s="46">
        <f t="shared" si="1"/>
        <v>0</v>
      </c>
      <c r="E43" s="25"/>
      <c r="F43" s="47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6" t="s">
        <v>19</v>
      </c>
      <c r="B44" s="17" t="s">
        <v>12</v>
      </c>
      <c r="C44" s="24">
        <v>0</v>
      </c>
      <c r="D44" s="46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6" t="s">
        <v>22</v>
      </c>
      <c r="B45" s="17" t="s">
        <v>117</v>
      </c>
      <c r="C45" s="18">
        <v>298.58</v>
      </c>
      <c r="D45" s="46">
        <f t="shared" si="1"/>
        <v>7.1683859821249378E-4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49" customFormat="1">
      <c r="A46" s="16" t="s">
        <v>118</v>
      </c>
      <c r="B46" s="17" t="s">
        <v>20</v>
      </c>
      <c r="C46" s="24">
        <v>0</v>
      </c>
      <c r="D46" s="46">
        <f t="shared" si="1"/>
        <v>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49" customFormat="1">
      <c r="A47" s="16" t="s">
        <v>119</v>
      </c>
      <c r="B47" s="17" t="s">
        <v>120</v>
      </c>
      <c r="C47" s="18">
        <v>416523.33</v>
      </c>
      <c r="D47" s="46">
        <f>SUM(D48:D50)</f>
        <v>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 t="s">
        <v>9</v>
      </c>
      <c r="B48" s="21" t="s">
        <v>121</v>
      </c>
      <c r="C48" s="22">
        <v>416523.33</v>
      </c>
      <c r="D48" s="45">
        <f>IFERROR(C48/$C$47,0)</f>
        <v>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0" t="s">
        <v>11</v>
      </c>
      <c r="B49" s="21" t="s">
        <v>122</v>
      </c>
      <c r="C49" s="22">
        <v>0</v>
      </c>
      <c r="D49" s="45">
        <f>IFERROR(C49/$C$47,0)</f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0" t="s">
        <v>13</v>
      </c>
      <c r="B50" s="21" t="s">
        <v>123</v>
      </c>
      <c r="C50" s="23">
        <v>0</v>
      </c>
      <c r="D50" s="45">
        <f>IFERROR(C50/$C$47,0)</f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3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3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25"/>
      <c r="D53" s="3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25"/>
      <c r="D54" s="3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3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3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3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3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3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3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2017-08-04T06:39:19Z</cp:lastPrinted>
  <dcterms:created xsi:type="dcterms:W3CDTF">2007-02-12T12:08:25Z</dcterms:created>
  <dcterms:modified xsi:type="dcterms:W3CDTF">2019-06-21T12:41:52Z</dcterms:modified>
</cp:coreProperties>
</file>