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<sst xmlns="http://schemas.openxmlformats.org/spreadsheetml/2006/main" count="135" uniqueCount="89">
  <si>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</si>
  <si>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</si>
  <si>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</si>
  <si>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NN DYNAMICZNY GLOBALNEJ ALOKACJI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</si>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</sst>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2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3" fontId="2" fillId="0" borderId="1" xfId="0" applyNumberFormat="1" applyFont="1" applyFill="1" applyBorder="1" applyAlignment="1" applyProtection="1">
      <alignment vertical="center" wrapText="1"/>
    </xf>
    <xf numFmtId="10" fontId="2" fillId="0" borderId="1" xfId="0" applyNumberFormat="1" applyFont="1" applyFill="1" applyBorder="1" applyAlignment="1" applyProtection="1">
      <alignment vertical="center" wrapText="1"/>
    </xf>
    <xf numFmtId="3" fontId="3" fillId="0" borderId="1" xfId="0" applyNumberFormat="1" applyFont="1" applyFill="1" applyBorder="1" applyAlignment="1" applyProtection="1">
      <alignment vertical="center"/>
    </xf>
    <xf numFmtId="10" fontId="3" fillId="0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vertical="center"/>
    </xf>
    <xf numFmtId="10" fontId="2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4478576.46</v>
      </c>
      <c r="D9" s="15">
        <v>1692434.4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4478111.2300000004</v>
      </c>
      <c r="D10" s="18">
        <v>1692299.31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465.23</v>
      </c>
      <c r="D12" s="18">
        <f>D14</f>
        <v>135.09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465.23</v>
      </c>
      <c r="D14" s="18">
        <v>135.09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4478576.46</v>
      </c>
      <c r="D19" s="15">
        <v>1692434.4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7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NN DYNAMICZNY GLOBALNEJ ALOKACJI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75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1312166.02</v>
      </c>
      <c r="D10" s="15">
        <v>3944342.72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76</v>
      </c>
      <c r="C11" s="15">
        <v>3032027.76</v>
      </c>
      <c r="D11" s="15">
        <v>-1961816.69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3830368.86</v>
      </c>
      <c r="D12" s="15">
        <v>138095.67000000001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28369.22</v>
      </c>
      <c r="D13" s="18">
        <v>21655.39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3801999.64</v>
      </c>
      <c r="D15" s="18">
        <v>116440.28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798341.1</v>
      </c>
      <c r="D16" s="15">
        <v>2099912.36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210227.31</v>
      </c>
      <c r="D17" s="18">
        <v>230630.66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94.3</v>
      </c>
      <c r="D19" s="18">
        <v>88.5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27211.21</v>
      </c>
      <c r="D21" s="18">
        <v>27333.86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560808.28</v>
      </c>
      <c r="D23" s="18">
        <v>1841859.34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134382.68</v>
      </c>
      <c r="D24" s="25">
        <v>-290091.63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4478576.46</v>
      </c>
      <c r="D25" s="15">
        <v>1692434.4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NN DYNAMICZNY GLOBALNEJ ALOKACJI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46</v>
      </c>
      <c r="B9" s="4"/>
      <c r="C9" s="12" t="s">
        <v>75</v>
      </c>
      <c r="D9" s="12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3" t="s">
        <v>7</v>
      </c>
      <c r="B10" s="58" t="s">
        <v>80</v>
      </c>
      <c r="C10" s="59"/>
      <c r="D10" s="60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9</v>
      </c>
      <c r="B11" s="17" t="s">
        <v>47</v>
      </c>
      <c r="C11" s="33">
        <v>8698.6713899999995</v>
      </c>
      <c r="D11" s="33">
        <v>24893.458009999998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11</v>
      </c>
      <c r="B12" s="17" t="s">
        <v>48</v>
      </c>
      <c r="C12" s="33">
        <v>27444.451980000002</v>
      </c>
      <c r="D12" s="33">
        <v>11350.09598</v>
      </c>
      <c r="E12" s="34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3" t="s">
        <v>19</v>
      </c>
      <c r="B13" s="58" t="s">
        <v>81</v>
      </c>
      <c r="C13" s="59"/>
      <c r="D13" s="60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9</v>
      </c>
      <c r="B14" s="17" t="s">
        <v>47</v>
      </c>
      <c r="C14" s="35">
        <v>146.04</v>
      </c>
      <c r="D14" s="35">
        <v>157.77000000000001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16" t="s">
        <v>11</v>
      </c>
      <c r="B15" s="61" t="s">
        <v>82</v>
      </c>
      <c r="C15" s="35">
        <v>144.97</v>
      </c>
      <c r="D15" s="35">
        <v>131.55000000000001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16" t="s">
        <v>13</v>
      </c>
      <c r="B16" s="61" t="s">
        <v>83</v>
      </c>
      <c r="C16" s="35">
        <v>175.16</v>
      </c>
      <c r="D16" s="35">
        <v>157.77000000000001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34</v>
      </c>
      <c r="B17" s="17" t="s">
        <v>48</v>
      </c>
      <c r="C17" s="35">
        <v>163.16999999999999</v>
      </c>
      <c r="D17" s="35">
        <v>149.1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37" sqref="B37"/>
    </sheetView>
  </sheetViews>
  <sheetFormatPr defaultColWidth="9.140625" defaultRowHeight="12.75" x14ac:dyDescent="0.2"/>
  <cols>
    <col min="1" max="1" width="9.140625" style="55" customWidth="1"/>
    <col min="2" max="2" width="50.28515625" style="56" customWidth="1"/>
    <col min="3" max="4" width="18.7109375" style="36" customWidth="1"/>
    <col min="5" max="5" width="9.140625" style="36" customWidth="1"/>
    <col min="6" max="16384" width="9.140625" style="36"/>
  </cols>
  <sheetData>
    <row r="1" spans="1:15" customFormat="1" ht="65.25" customHeight="1" x14ac:dyDescent="0.2">
      <c r="A1" s="54"/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x14ac:dyDescent="0.2">
      <c r="A2" s="37" t="s">
        <v>0</v>
      </c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">
      <c r="A3" s="37" t="str">
        <f>'aktywa netto'!A2</f>
        <v>sporządzone na dzień 2016-06-30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x14ac:dyDescent="0.2">
      <c r="A4" s="40" t="s">
        <v>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x14ac:dyDescent="0.2">
      <c r="A5" s="2" t="str">
        <f>'aktywa netto'!A4:B4</f>
        <v>UNIQA NN DYNAMICZNY GLOBALNEJ ALOKACJI</v>
      </c>
      <c r="B5" s="2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x14ac:dyDescent="0.2">
      <c r="A6" s="40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x14ac:dyDescent="0.2">
      <c r="A7" s="37" t="s">
        <v>49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5" x14ac:dyDescent="0.2">
      <c r="A8" s="54"/>
      <c r="B8" s="38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2">
      <c r="A10" s="5">
        <v>1</v>
      </c>
      <c r="B10" s="4"/>
      <c r="C10" s="12">
        <v>2</v>
      </c>
      <c r="D10" s="12">
        <v>3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x14ac:dyDescent="0.2">
      <c r="A11" s="41" t="s">
        <v>7</v>
      </c>
      <c r="B11" s="42" t="s">
        <v>52</v>
      </c>
      <c r="C11" s="43">
        <v>1692299.31</v>
      </c>
      <c r="D11" s="44">
        <f>SUM(D12:D23)</f>
        <v>0.99992018006724526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customFormat="1" ht="51" customHeight="1" x14ac:dyDescent="0.2">
      <c r="A12" s="62" t="s">
        <v>9</v>
      </c>
      <c r="B12" s="70" t="s">
        <v>84</v>
      </c>
      <c r="C12" s="64"/>
      <c r="D12" s="65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customFormat="1" ht="38.25" customHeight="1" x14ac:dyDescent="0.2">
      <c r="A13" s="62" t="s">
        <v>11</v>
      </c>
      <c r="B13" s="70" t="s">
        <v>85</v>
      </c>
      <c r="C13" s="66"/>
      <c r="D13" s="67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5" customFormat="1" ht="25.5" customHeight="1" x14ac:dyDescent="0.2">
      <c r="A14" s="62" t="s">
        <v>13</v>
      </c>
      <c r="B14" s="70" t="s">
        <v>53</v>
      </c>
      <c r="C14" s="66"/>
      <c r="D14" s="67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x14ac:dyDescent="0.2">
      <c r="A15" s="62" t="s">
        <v>34</v>
      </c>
      <c r="B15" s="70" t="s">
        <v>54</v>
      </c>
      <c r="C15" s="68"/>
      <c r="D15" s="6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5" x14ac:dyDescent="0.2">
      <c r="A16" s="62" t="s">
        <v>36</v>
      </c>
      <c r="B16" s="70" t="s">
        <v>55</v>
      </c>
      <c r="C16" s="66"/>
      <c r="D16" s="67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</row>
    <row r="17" spans="1:15" s="57" customFormat="1" ht="25.5" customHeight="1" x14ac:dyDescent="0.2">
      <c r="A17" s="62" t="s">
        <v>38</v>
      </c>
      <c r="B17" s="70" t="s">
        <v>56</v>
      </c>
      <c r="C17" s="66">
        <v>1692299.31</v>
      </c>
      <c r="D17" s="67">
        <f>IFERROR(C17/C27,0)</f>
        <v>0.99992018006724526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5" customFormat="1" x14ac:dyDescent="0.2">
      <c r="A18" s="62" t="s">
        <v>40</v>
      </c>
      <c r="B18" s="70" t="s">
        <v>86</v>
      </c>
      <c r="C18" s="66"/>
      <c r="D18" s="67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pans="1:15" customFormat="1" ht="25.5" customHeight="1" x14ac:dyDescent="0.2">
      <c r="A19" s="62" t="s">
        <v>57</v>
      </c>
      <c r="B19" s="63" t="s">
        <v>58</v>
      </c>
      <c r="C19" s="68"/>
      <c r="D19" s="6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5" x14ac:dyDescent="0.2">
      <c r="A20" s="62" t="s">
        <v>59</v>
      </c>
      <c r="B20" s="63" t="s">
        <v>60</v>
      </c>
      <c r="C20" s="66"/>
      <c r="D20" s="67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x14ac:dyDescent="0.2">
      <c r="A21" s="62" t="s">
        <v>61</v>
      </c>
      <c r="B21" s="63" t="s">
        <v>62</v>
      </c>
      <c r="C21" s="66"/>
      <c r="D21" s="67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x14ac:dyDescent="0.2">
      <c r="A22" s="62" t="s">
        <v>63</v>
      </c>
      <c r="B22" s="63" t="s">
        <v>64</v>
      </c>
      <c r="C22" s="66">
        <v>0</v>
      </c>
      <c r="D22" s="67">
        <f>IFERROR(C22/C27,0)</f>
        <v>0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x14ac:dyDescent="0.2">
      <c r="A23" s="62" t="s">
        <v>65</v>
      </c>
      <c r="B23" s="63" t="s">
        <v>66</v>
      </c>
      <c r="C23" s="66"/>
      <c r="D23" s="67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x14ac:dyDescent="0.2">
      <c r="A24" s="41" t="s">
        <v>19</v>
      </c>
      <c r="B24" s="42" t="s">
        <v>12</v>
      </c>
      <c r="C24" s="47">
        <v>0</v>
      </c>
      <c r="D24" s="48">
        <f>IFERROR(C24/C27,0)</f>
        <v>0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x14ac:dyDescent="0.2">
      <c r="A25" s="41" t="s">
        <v>21</v>
      </c>
      <c r="B25" s="42" t="s">
        <v>67</v>
      </c>
      <c r="C25" s="45">
        <v>135.09</v>
      </c>
      <c r="D25" s="46">
        <f>IFERROR(C25/C27,0)</f>
        <v>7.9819932754853013E-5</v>
      </c>
      <c r="E25" s="50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s="57" customFormat="1" x14ac:dyDescent="0.2">
      <c r="A26" s="41" t="s">
        <v>68</v>
      </c>
      <c r="B26" s="42" t="s">
        <v>69</v>
      </c>
      <c r="C26" s="47"/>
      <c r="D26" s="48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</row>
    <row r="27" spans="1:15" s="57" customFormat="1" x14ac:dyDescent="0.2">
      <c r="A27" s="41" t="s">
        <v>70</v>
      </c>
      <c r="B27" s="42" t="s">
        <v>71</v>
      </c>
      <c r="C27" s="47">
        <v>1692434.4</v>
      </c>
      <c r="D27" s="48">
        <f>D28+D29</f>
        <v>1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15" x14ac:dyDescent="0.2">
      <c r="A28" s="51" t="s">
        <v>9</v>
      </c>
      <c r="B28" s="52" t="s">
        <v>72</v>
      </c>
      <c r="C28" s="45">
        <v>1692434.4</v>
      </c>
      <c r="D28" s="46">
        <f>IFERROR(C28/C27,0)</f>
        <v>1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x14ac:dyDescent="0.2">
      <c r="A29" s="51" t="s">
        <v>11</v>
      </c>
      <c r="B29" s="70" t="s">
        <v>87</v>
      </c>
      <c r="C29" s="45">
        <v>0</v>
      </c>
      <c r="D29" s="46">
        <f>IFERROR(C29/C27,0)</f>
        <v>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x14ac:dyDescent="0.2">
      <c r="A30" s="51" t="s">
        <v>13</v>
      </c>
      <c r="B30" s="70" t="s">
        <v>88</v>
      </c>
      <c r="C30" s="45"/>
      <c r="D30" s="46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x14ac:dyDescent="0.2">
      <c r="A31" s="54"/>
      <c r="B31" s="71"/>
      <c r="C31" s="39"/>
      <c r="D31" s="53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x14ac:dyDescent="0.2">
      <c r="A32" s="54"/>
      <c r="B32" s="38"/>
      <c r="C32" s="39"/>
      <c r="D32" s="53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2">
      <c r="A33" s="54"/>
      <c r="B33" s="38"/>
      <c r="C33" s="50"/>
      <c r="D33" s="53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2">
      <c r="A34" s="54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2">
      <c r="A35" s="54"/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">
      <c r="A36" s="54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x14ac:dyDescent="0.2">
      <c r="A37" s="54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2">
      <c r="A38" s="54"/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x14ac:dyDescent="0.2">
      <c r="A39" s="54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customFormat="1" ht="11.25" customHeight="1" x14ac:dyDescent="0.2">
      <c r="A40" s="54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1:15" x14ac:dyDescent="0.2">
      <c r="A41" s="54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5" x14ac:dyDescent="0.2">
      <c r="A42" s="54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1:15" x14ac:dyDescent="0.2">
      <c r="A43" s="54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1:15" x14ac:dyDescent="0.2">
      <c r="A44" s="54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1:15" x14ac:dyDescent="0.2">
      <c r="A45" s="54"/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x14ac:dyDescent="0.2">
      <c r="A46" s="54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 spans="1:15" x14ac:dyDescent="0.2">
      <c r="A47" s="54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</row>
    <row r="48" spans="1:15" x14ac:dyDescent="0.2">
      <c r="A48" s="54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</row>
    <row r="49" spans="1:15" x14ac:dyDescent="0.2">
      <c r="A49" s="54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</row>
    <row r="50" spans="1:15" x14ac:dyDescent="0.2">
      <c r="A50" s="54"/>
      <c r="B50" s="38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</row>
    <row r="51" spans="1:15" x14ac:dyDescent="0.2">
      <c r="A51" s="54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</row>
    <row r="52" spans="1:15" x14ac:dyDescent="0.2">
      <c r="A52" s="54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1:15" x14ac:dyDescent="0.2">
      <c r="A53" s="54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5" x14ac:dyDescent="0.2">
      <c r="A54" s="54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5" x14ac:dyDescent="0.2">
      <c r="A55" s="54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 spans="1:15" x14ac:dyDescent="0.2">
      <c r="A56" s="54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</row>
    <row r="57" spans="1:15" x14ac:dyDescent="0.2">
      <c r="A57" s="54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</row>
    <row r="58" spans="1:15" x14ac:dyDescent="0.2">
      <c r="A58" s="54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</row>
    <row r="59" spans="1:15" x14ac:dyDescent="0.2">
      <c r="A59" s="54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</row>
    <row r="60" spans="1:15" x14ac:dyDescent="0.2">
      <c r="A60" s="54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2016-08-19T11:39:03Z</dcterms:modified>
</cp:coreProperties>
</file>