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<sst xmlns="http://schemas.openxmlformats.org/spreadsheetml/2006/main" count="135" uniqueCount="89">
  <si>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</si>
  <si>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</si>
  <si>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</si>
  <si>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NN GLOBALNY DŁUGU KORPORACYJNEGO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</si>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</sst>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13251620.550000001</v>
      </c>
      <c r="D9" s="15">
        <v>6481147.54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13248698.130000001</v>
      </c>
      <c r="D10" s="18">
        <v>6393735.9800000004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2922.42</v>
      </c>
      <c r="D12" s="18">
        <f>D14</f>
        <v>87411.56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2922.42</v>
      </c>
      <c r="D14" s="18">
        <v>87411.56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13251620.550000001</v>
      </c>
      <c r="D19" s="15">
        <v>6481147.54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GLOBALNY DŁUGU KORPORACYJNEGO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17633630.5</v>
      </c>
      <c r="D10" s="15">
        <v>8260891.9299999997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-4641198.5999999996</v>
      </c>
      <c r="D11" s="15">
        <v>-2266597.5699999998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286829.36</v>
      </c>
      <c r="D12" s="15">
        <v>367649.79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191163.37</v>
      </c>
      <c r="D13" s="18">
        <v>137305.70000000001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95665.99</v>
      </c>
      <c r="D15" s="18">
        <v>230344.09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4928027.96</v>
      </c>
      <c r="D16" s="15">
        <v>2634247.36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1017952.45</v>
      </c>
      <c r="D17" s="18">
        <v>1072694.68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28603.39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273.85000000000002</v>
      </c>
      <c r="D19" s="18">
        <v>292.82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164999.21</v>
      </c>
      <c r="D21" s="18">
        <v>82156.84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3716199.06</v>
      </c>
      <c r="D23" s="18">
        <v>1479103.02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259188.65</v>
      </c>
      <c r="D24" s="25">
        <v>486853.18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13251620.550000001</v>
      </c>
      <c r="D25" s="15">
        <v>6481147.54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GLOBALNY DŁUGU KORPORACYJNEGO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9"/>
      <c r="D10" s="60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112563.85769999999</v>
      </c>
      <c r="D11" s="33">
        <v>56110.733220000002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83503.706860000006</v>
      </c>
      <c r="D12" s="33">
        <v>40189.427239999997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9"/>
      <c r="D13" s="60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156.57</v>
      </c>
      <c r="D14" s="35">
        <v>147.19999999999999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1" t="s">
        <v>82</v>
      </c>
      <c r="C15" s="35">
        <v>155.28</v>
      </c>
      <c r="D15" s="35">
        <v>139.85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1" t="s">
        <v>83</v>
      </c>
      <c r="C16" s="35">
        <v>162</v>
      </c>
      <c r="D16" s="35">
        <v>160.41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158.66</v>
      </c>
      <c r="D17" s="35">
        <v>159.09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29" sqref="B29:B30"/>
    </sheetView>
  </sheetViews>
  <sheetFormatPr defaultColWidth="9.140625" defaultRowHeight="12.75" x14ac:dyDescent="0.2"/>
  <cols>
    <col min="1" max="1" width="9.140625" style="55" customWidth="1"/>
    <col min="2" max="2" width="50.28515625" style="56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4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NN GLOBALNY DŁUGU KORPORACYJNEGO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4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6393735.9800000004</v>
      </c>
      <c r="D11" s="44">
        <f>SUM(D12:D23)</f>
        <v>0.98651295014339391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4" t="s">
        <v>9</v>
      </c>
      <c r="B12" s="65" t="s">
        <v>84</v>
      </c>
      <c r="C12" s="66"/>
      <c r="D12" s="67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4" t="s">
        <v>11</v>
      </c>
      <c r="B13" s="65" t="s">
        <v>85</v>
      </c>
      <c r="C13" s="62"/>
      <c r="D13" s="6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4" t="s">
        <v>13</v>
      </c>
      <c r="B14" s="65" t="s">
        <v>53</v>
      </c>
      <c r="C14" s="62"/>
      <c r="D14" s="63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4" t="s">
        <v>34</v>
      </c>
      <c r="B15" s="65" t="s">
        <v>54</v>
      </c>
      <c r="C15" s="62"/>
      <c r="D15" s="63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4" t="s">
        <v>36</v>
      </c>
      <c r="B16" s="65" t="s">
        <v>55</v>
      </c>
      <c r="C16" s="62"/>
      <c r="D16" s="63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7" customFormat="1" ht="25.5" customHeight="1" x14ac:dyDescent="0.2">
      <c r="A17" s="64" t="s">
        <v>38</v>
      </c>
      <c r="B17" s="65" t="s">
        <v>56</v>
      </c>
      <c r="C17" s="62">
        <v>6393735.9800000004</v>
      </c>
      <c r="D17" s="63">
        <f>IFERROR(C17/C27,0)</f>
        <v>0.98651295014339391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4" t="s">
        <v>40</v>
      </c>
      <c r="B18" s="65" t="s">
        <v>86</v>
      </c>
      <c r="C18" s="62"/>
      <c r="D18" s="63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4" t="s">
        <v>59</v>
      </c>
      <c r="B20" s="65" t="s">
        <v>60</v>
      </c>
      <c r="C20" s="62"/>
      <c r="D20" s="63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4" t="s">
        <v>61</v>
      </c>
      <c r="B21" s="65" t="s">
        <v>62</v>
      </c>
      <c r="C21" s="62"/>
      <c r="D21" s="63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4" t="s">
        <v>65</v>
      </c>
      <c r="B23" s="65" t="s">
        <v>66</v>
      </c>
      <c r="C23" s="62"/>
      <c r="D23" s="63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87411.56</v>
      </c>
      <c r="D25" s="46">
        <f>IFERROR(C25/C27,0)</f>
        <v>1.3487049856606103E-2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7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7" customFormat="1" x14ac:dyDescent="0.2">
      <c r="A27" s="41" t="s">
        <v>70</v>
      </c>
      <c r="B27" s="42" t="s">
        <v>71</v>
      </c>
      <c r="C27" s="47">
        <v>6481147.54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52" t="s">
        <v>72</v>
      </c>
      <c r="C28" s="45">
        <v>6481147.54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65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65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4"/>
      <c r="B31" s="38"/>
      <c r="C31" s="39"/>
      <c r="D31" s="5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4"/>
      <c r="B32" s="38"/>
      <c r="C32" s="39"/>
      <c r="D32" s="53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4"/>
      <c r="B33" s="38"/>
      <c r="C33" s="50"/>
      <c r="D33" s="53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4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4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4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4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4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4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4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4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4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4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4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4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4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4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4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4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4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4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4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4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4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4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4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4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4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4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4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2016-08-19T11:40:38Z</dcterms:modified>
</cp:coreProperties>
</file>